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<sst xmlns="http://schemas.openxmlformats.org/spreadsheetml/2006/main" count="176" uniqueCount="168">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</sst>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24795357905</v>
      </c>
      <c r="C5" s="22">
        <f>C6+C9+C13+C24+C27+C35</f>
        <v>16938263483</v>
      </c>
    </row>
    <row r="6" spans="1:3" ht="12">
      <c r="A6" s="2" t="s">
        <v>3</v>
      </c>
      <c r="B6" s="19">
        <f>B7+B8</f>
        <v>2540352575</v>
      </c>
      <c r="C6" s="19">
        <f>C7+C8</f>
        <v>4044453298</v>
      </c>
    </row>
    <row r="7" spans="1:3" ht="12">
      <c r="A7" s="3" t="s">
        <v>4</v>
      </c>
      <c r="B7" s="20">
        <v>2540352575</v>
      </c>
      <c r="C7" s="20">
        <v>4044453298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20516126258</v>
      </c>
      <c r="C13" s="19">
        <f>C14+C17+C18+C19+C20+C21+C22+C23</f>
        <v>11693868130</v>
      </c>
    </row>
    <row r="14" spans="1:3" ht="12">
      <c r="A14" s="5" t="s">
        <v>8</v>
      </c>
      <c r="B14" s="20">
        <v>18940865219</v>
      </c>
      <c r="C14" s="20">
        <v>11226418208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272304111</v>
      </c>
      <c r="C17" s="20">
        <v>82621000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1641332315</v>
      </c>
      <c r="C21" s="20">
        <v>663192971</v>
      </c>
    </row>
    <row r="22" spans="1:3" ht="12">
      <c r="A22" s="6" t="s">
        <v>54</v>
      </c>
      <c r="B22" s="20">
        <v>-338375387</v>
      </c>
      <c r="C22" s="20">
        <v>-278364049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1005422813</v>
      </c>
      <c r="C24" s="19">
        <f>C25+C26</f>
        <v>336439209</v>
      </c>
    </row>
    <row r="25" spans="1:3" ht="12">
      <c r="A25" s="6" t="s">
        <v>56</v>
      </c>
      <c r="B25" s="20">
        <v>1005422813</v>
      </c>
      <c r="C25" s="20">
        <v>336439209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733456259</v>
      </c>
      <c r="C27" s="19">
        <f>C28+C31+C32+C33+C34</f>
        <v>863502846</v>
      </c>
    </row>
    <row r="28" spans="1:3" s="21" customFormat="1" ht="12">
      <c r="A28" s="5" t="s">
        <v>14</v>
      </c>
      <c r="B28" s="20">
        <v>621050109</v>
      </c>
      <c r="C28" s="20">
        <v>862361081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112406150</v>
      </c>
      <c r="C31" s="20">
        <v>245455</v>
      </c>
    </row>
    <row r="32" spans="1:3" ht="12">
      <c r="A32" s="5" t="s">
        <v>18</v>
      </c>
      <c r="B32" s="20"/>
      <c r="C32" s="20">
        <v>896310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34705697384</v>
      </c>
      <c r="C38" s="19">
        <f>C39+C49+C59+C62+C65+C71</f>
        <v>38311228537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2783115257</v>
      </c>
      <c r="C49" s="19">
        <f>C50+C53+C56</f>
        <v>5614888809</v>
      </c>
    </row>
    <row r="50" spans="1:3" ht="12">
      <c r="A50" s="7" t="s">
        <v>26</v>
      </c>
      <c r="B50" s="19">
        <f>B51+B52</f>
        <v>2783115257</v>
      </c>
      <c r="C50" s="19">
        <f>C51+C52</f>
        <v>5614888809</v>
      </c>
    </row>
    <row r="51" spans="1:3" ht="12.75">
      <c r="A51" s="13" t="s">
        <v>29</v>
      </c>
      <c r="B51" s="20">
        <v>17575975223</v>
      </c>
      <c r="C51" s="20">
        <v>19038455223</v>
      </c>
    </row>
    <row r="52" spans="1:3" ht="12.75">
      <c r="A52" s="13" t="s">
        <v>68</v>
      </c>
      <c r="B52" s="20">
        <v>-14792859966</v>
      </c>
      <c r="C52" s="20">
        <v>-13423566414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0</v>
      </c>
      <c r="C56" s="19">
        <f>C57+C58</f>
        <v>0</v>
      </c>
    </row>
    <row r="57" spans="1:3" ht="12.75">
      <c r="A57" s="13" t="s">
        <v>29</v>
      </c>
      <c r="B57" s="20">
        <v>71580000</v>
      </c>
      <c r="C57" s="20">
        <v>71580000</v>
      </c>
    </row>
    <row r="58" spans="1:3" ht="12.75">
      <c r="A58" s="13" t="s">
        <v>70</v>
      </c>
      <c r="B58" s="20">
        <v>-71580000</v>
      </c>
      <c r="C58" s="20">
        <v>-71580000</v>
      </c>
    </row>
    <row r="59" spans="1:3" ht="12.75">
      <c r="A59" s="14" t="s">
        <v>72</v>
      </c>
      <c r="B59" s="19">
        <f>B60+B61</f>
        <v>31780178899</v>
      </c>
      <c r="C59" s="19">
        <f>C60+C61</f>
        <v>32555305214</v>
      </c>
    </row>
    <row r="60" spans="1:3" ht="12.75">
      <c r="A60" s="13" t="s">
        <v>29</v>
      </c>
      <c r="B60" s="20">
        <v>36430936788</v>
      </c>
      <c r="C60" s="20">
        <v>36430936788</v>
      </c>
    </row>
    <row r="61" spans="1:3" ht="12.75">
      <c r="A61" s="13" t="s">
        <v>71</v>
      </c>
      <c r="B61" s="20">
        <v>-4650757889</v>
      </c>
      <c r="C61" s="20">
        <v>-3875631574</v>
      </c>
    </row>
    <row r="62" spans="1:3" ht="12">
      <c r="A62" s="7" t="s">
        <v>73</v>
      </c>
      <c r="B62" s="19">
        <f>B63+B64</f>
        <v>0</v>
      </c>
      <c r="C62" s="19">
        <f>C63+C64</f>
        <v>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/>
      <c r="C64" s="20"/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>
        <v>473212674000</v>
      </c>
      <c r="C67" s="20">
        <v>473212674000</v>
      </c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>
        <v>-473212674000</v>
      </c>
      <c r="C69" s="20">
        <v>-473212674000</v>
      </c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142403228</v>
      </c>
      <c r="C71" s="19">
        <f>C72+C73+C74+C75</f>
        <v>141034514</v>
      </c>
    </row>
    <row r="72" spans="1:3" ht="12">
      <c r="A72" s="6" t="s">
        <v>78</v>
      </c>
      <c r="B72" s="20">
        <v>142403228</v>
      </c>
      <c r="C72" s="20">
        <v>141034514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59501055289</v>
      </c>
      <c r="C77" s="19">
        <f>C5+C38</f>
        <v>55249492020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88902121984</v>
      </c>
      <c r="C79" s="19">
        <f>C80+C102</f>
        <v>84991028120</v>
      </c>
    </row>
    <row r="80" spans="1:3" ht="12">
      <c r="A80" s="4" t="s">
        <v>34</v>
      </c>
      <c r="B80" s="19">
        <f>B81+B84+B85+B86+B87+B88+B89+B90+B91+B93+B94+B95+B96+B97+B98</f>
        <v>23494605402</v>
      </c>
      <c r="C80" s="19">
        <f>C81+C84+C85+C86+C87+C88+C89+C90+C91+C93+C94+C95+C96+C97+C98</f>
        <v>17494306098</v>
      </c>
    </row>
    <row r="81" spans="1:3" s="21" customFormat="1" ht="12">
      <c r="A81" s="5" t="s">
        <v>88</v>
      </c>
      <c r="B81" s="20">
        <v>19609300850</v>
      </c>
      <c r="C81" s="20">
        <v>11564871915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72083</v>
      </c>
      <c r="C84" s="20">
        <v>3993929179</v>
      </c>
    </row>
    <row r="85" spans="1:3" ht="12">
      <c r="A85" s="6" t="s">
        <v>85</v>
      </c>
      <c r="B85" s="20">
        <v>61502802</v>
      </c>
      <c r="C85" s="20">
        <v>211423149</v>
      </c>
    </row>
    <row r="86" spans="1:3" ht="12">
      <c r="A86" s="6" t="s">
        <v>86</v>
      </c>
      <c r="B86" s="20">
        <v>795451553</v>
      </c>
      <c r="C86" s="20">
        <v>515046490</v>
      </c>
    </row>
    <row r="87" spans="1:3" ht="12">
      <c r="A87" s="6" t="s">
        <v>87</v>
      </c>
      <c r="B87" s="20">
        <v>19350000</v>
      </c>
      <c r="C87" s="20">
        <v>620882473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>
        <v>330000000</v>
      </c>
      <c r="C90" s="20">
        <v>330000000</v>
      </c>
    </row>
    <row r="91" spans="1:3" ht="12">
      <c r="A91" s="6" t="s">
        <v>92</v>
      </c>
      <c r="B91" s="20">
        <v>2677206822</v>
      </c>
      <c r="C91" s="20">
        <v>256431600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/>
      <c r="C93" s="20"/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1721292</v>
      </c>
      <c r="C95" s="20">
        <v>1721292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65407516582</v>
      </c>
      <c r="C102" s="19">
        <f>SUM(C103:C115)</f>
        <v>67496722022</v>
      </c>
    </row>
    <row r="103" spans="1:3" ht="12">
      <c r="A103" s="6" t="s">
        <v>103</v>
      </c>
      <c r="B103" s="20">
        <v>17308616602</v>
      </c>
      <c r="C103" s="20">
        <v>17736873262</v>
      </c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>
        <v>48098899980</v>
      </c>
      <c r="C108" s="20">
        <v>49759848760</v>
      </c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/>
      <c r="C110" s="20"/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-29401066695</v>
      </c>
      <c r="C116" s="19">
        <f>C117</f>
        <v>-29741536100</v>
      </c>
    </row>
    <row r="117" spans="1:3" ht="12">
      <c r="A117" s="7" t="s">
        <v>39</v>
      </c>
      <c r="B117" s="19">
        <f>B118+B121+B122+B123+B124+B125+B126+B127+B128+B129+B130+B133+B134</f>
        <v>-29401066695</v>
      </c>
      <c r="C117" s="19">
        <f>C118+C121+C122+C123+C124+C125+C126+C127+C128+C129+C130+C133+C134</f>
        <v>-29741536100</v>
      </c>
    </row>
    <row r="118" spans="1:3" ht="12">
      <c r="A118" s="7" t="s">
        <v>40</v>
      </c>
      <c r="B118" s="19">
        <f>B119+B120</f>
        <v>365050000000</v>
      </c>
      <c r="C118" s="19">
        <f>C119+C120</f>
        <v>365050000000</v>
      </c>
    </row>
    <row r="119" spans="1:3" ht="12">
      <c r="A119" s="16" t="s">
        <v>114</v>
      </c>
      <c r="B119" s="20">
        <v>365050000000</v>
      </c>
      <c r="C119" s="20">
        <v>365050000000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>
        <v>11500000000</v>
      </c>
      <c r="C123" s="20">
        <v>11500000000</v>
      </c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2340736096</v>
      </c>
      <c r="C127" s="20">
        <v>2340736096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>
        <v>163000000</v>
      </c>
      <c r="C129" s="20">
        <v>163000000</v>
      </c>
    </row>
    <row r="130" spans="1:3" ht="12">
      <c r="A130" s="7" t="s">
        <v>122</v>
      </c>
      <c r="B130" s="19">
        <f>B131+B132</f>
        <v>-408454802791</v>
      </c>
      <c r="C130" s="19">
        <f>C131+C132</f>
        <v>-408795272196</v>
      </c>
    </row>
    <row r="131" spans="1:3" ht="12">
      <c r="A131" s="16" t="s">
        <v>123</v>
      </c>
      <c r="B131" s="20">
        <v>-409488833980</v>
      </c>
      <c r="C131" s="20">
        <v>-408795272196</v>
      </c>
    </row>
    <row r="132" spans="1:3" ht="12">
      <c r="A132" s="16" t="s">
        <v>124</v>
      </c>
      <c r="B132" s="20">
        <v>1034031189</v>
      </c>
      <c r="C132" s="20"/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59501055289</v>
      </c>
      <c r="C138" s="19">
        <f>C79+C116+C135</f>
        <v>55249492020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19032275962</v>
      </c>
      <c r="C149" s="20">
        <v>18315113614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19032275962</v>
      </c>
      <c r="C151" s="19">
        <f>C149-C150</f>
        <v>18315113614</v>
      </c>
    </row>
    <row r="152" spans="1:3" ht="12">
      <c r="A152" s="3" t="s">
        <v>141</v>
      </c>
      <c r="B152" s="20">
        <v>17699530881</v>
      </c>
      <c r="C152" s="20">
        <v>16401331534</v>
      </c>
    </row>
    <row r="153" spans="1:3" ht="12">
      <c r="A153" s="2" t="s">
        <v>142</v>
      </c>
      <c r="B153" s="19">
        <f>B151-B152</f>
        <v>1332745081</v>
      </c>
      <c r="C153" s="19">
        <f>C151-C152</f>
        <v>1913782080</v>
      </c>
    </row>
    <row r="154" spans="1:3" ht="12">
      <c r="A154" s="3" t="s">
        <v>143</v>
      </c>
      <c r="B154" s="20">
        <v>22385022</v>
      </c>
      <c r="C154" s="20">
        <v>1694391</v>
      </c>
    </row>
    <row r="155" spans="1:3" ht="12">
      <c r="A155" s="3" t="s">
        <v>144</v>
      </c>
      <c r="B155" s="20">
        <v>825282</v>
      </c>
      <c r="C155" s="20"/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13239140</v>
      </c>
      <c r="C158" s="20">
        <v>51144408</v>
      </c>
    </row>
    <row r="159" spans="1:3" ht="12">
      <c r="A159" s="3" t="s">
        <v>148</v>
      </c>
      <c r="B159" s="20">
        <v>1771882763</v>
      </c>
      <c r="C159" s="20">
        <v>1551154544</v>
      </c>
    </row>
    <row r="160" spans="1:3" ht="12">
      <c r="A160" s="2" t="s">
        <v>149</v>
      </c>
      <c r="B160" s="19">
        <f>B153+B154-B155+B157-B158-B159</f>
        <v>-430817082</v>
      </c>
      <c r="C160" s="19">
        <f>C153+C154-C155+C157-C158-C159</f>
        <v>313177519</v>
      </c>
    </row>
    <row r="161" spans="1:3" ht="12">
      <c r="A161" s="3" t="s">
        <v>150</v>
      </c>
      <c r="B161" s="20">
        <v>4000000</v>
      </c>
      <c r="C161" s="20">
        <v>241776387</v>
      </c>
    </row>
    <row r="162" spans="1:3" ht="12">
      <c r="A162" s="3" t="s">
        <v>151</v>
      </c>
      <c r="B162" s="20">
        <v>17769924</v>
      </c>
      <c r="C162" s="20">
        <v>68967548</v>
      </c>
    </row>
    <row r="163" spans="1:3" ht="12">
      <c r="A163" s="2" t="s">
        <v>152</v>
      </c>
      <c r="B163" s="19">
        <f>B161-B162</f>
        <v>-13769924</v>
      </c>
      <c r="C163" s="19">
        <f>C161-C162</f>
        <v>172808839</v>
      </c>
    </row>
    <row r="164" spans="1:3" ht="12">
      <c r="A164" s="2" t="s">
        <v>153</v>
      </c>
      <c r="B164" s="19">
        <f>B160+B163</f>
        <v>-444587006</v>
      </c>
      <c r="C164" s="19">
        <f>C160+C163</f>
        <v>485986358</v>
      </c>
    </row>
    <row r="165" spans="1:3" ht="12">
      <c r="A165" s="3" t="s">
        <v>154</v>
      </c>
      <c r="B165" s="20">
        <v>177164493</v>
      </c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-621751499</v>
      </c>
      <c r="C167" s="19">
        <f>C164-C165-C166</f>
        <v>485986358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2018-04-06T08:21:33Z</dcterms:created>
  <dcterms:modified xsi:type="dcterms:W3CDTF">2018-04-06T08:53:52Z</dcterms:modified>
  <cp:category/>
  <cp:version/>
  <cp:contentType/>
  <cp:contentStatus/>
</cp:coreProperties>
</file>